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8855" windowHeight="8415"/>
  </bookViews>
  <sheets>
    <sheet name="Feuil1" sheetId="1" r:id="rId1"/>
  </sheets>
  <definedNames>
    <definedName name="solver_adj" localSheetId="0" hidden="1">Feuil1!$B$21:$B$22,Feuil1!$C$25:$F$28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Feuil1!$G$17</definedName>
    <definedName name="solver_lhs2" localSheetId="0" hidden="1">Feuil1!$C$23:$F$23</definedName>
    <definedName name="solver_lhs3" localSheetId="0" hidden="1">Feuil1!$J$18</definedName>
    <definedName name="solver_lhs4" localSheetId="0" hidden="1">Feuil1!$G$16</definedName>
    <definedName name="solver_lhs5" localSheetId="0" hidden="1">Feuil1!$G$15</definedName>
    <definedName name="solver_lhs6" localSheetId="0" hidden="1">Feuil1!$G$25:$G$28</definedName>
    <definedName name="solver_lhs7" localSheetId="0" hidden="1">Feuil1!$C$24:$F$24</definedName>
    <definedName name="solver_lhs8" localSheetId="0" hidden="1">Feuil1!$B$21:$B$22</definedName>
    <definedName name="solver_lhs9" localSheetId="0" hidden="1">Feuil1!$C$25:$F$28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9</definedName>
    <definedName name="solver_nwt" localSheetId="0" hidden="1">1</definedName>
    <definedName name="solver_opt" localSheetId="0" hidden="1">Feuil1!$H$21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el6" localSheetId="0" hidden="1">2</definedName>
    <definedName name="solver_rel7" localSheetId="0" hidden="1">1</definedName>
    <definedName name="solver_rel8" localSheetId="0" hidden="1">1</definedName>
    <definedName name="solver_rel9" localSheetId="0" hidden="1">1</definedName>
    <definedName name="solver_rhs1" localSheetId="0" hidden="1">Feuil1!$I$17</definedName>
    <definedName name="solver_rhs2" localSheetId="0" hidden="1">Feuil1!$C$24:$F$24</definedName>
    <definedName name="solver_rhs3" localSheetId="0" hidden="1">Feuil1!$L$18</definedName>
    <definedName name="solver_rhs4" localSheetId="0" hidden="1">Feuil1!$I$16</definedName>
    <definedName name="solver_rhs5" localSheetId="0" hidden="1">Feuil1!$I$15</definedName>
    <definedName name="solver_rhs6" localSheetId="0" hidden="1">Feuil1!$G$9:$G$12</definedName>
    <definedName name="solver_rhs7" localSheetId="0" hidden="1">Feuil1!$C$7:$F$7</definedName>
    <definedName name="solver_rhs8" localSheetId="0" hidden="1">Feuil1!$B$4:$B$5</definedName>
    <definedName name="solver_rhs9" localSheetId="0" hidden="1">Feuil1!$C$9:$F$12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J18" i="1" l="1"/>
  <c r="G15" i="1"/>
  <c r="G16" i="1"/>
  <c r="G17" i="1"/>
  <c r="G25" i="1"/>
  <c r="C24" i="1"/>
  <c r="D22" i="1"/>
  <c r="E22" i="1"/>
  <c r="F22" i="1"/>
  <c r="C22" i="1"/>
  <c r="D21" i="1"/>
  <c r="E21" i="1"/>
  <c r="E23" i="1"/>
  <c r="F21" i="1"/>
  <c r="C21" i="1"/>
  <c r="D24" i="1"/>
  <c r="G26" i="1"/>
  <c r="E24" i="1"/>
  <c r="F24" i="1"/>
  <c r="H21" i="1"/>
  <c r="G27" i="1"/>
  <c r="G28" i="1"/>
  <c r="F23" i="1"/>
  <c r="C23" i="1"/>
  <c r="D23" i="1"/>
</calcChain>
</file>

<file path=xl/sharedStrings.xml><?xml version="1.0" encoding="utf-8"?>
<sst xmlns="http://schemas.openxmlformats.org/spreadsheetml/2006/main" count="52" uniqueCount="42">
  <si>
    <t>Brut</t>
  </si>
  <si>
    <t>Qté dispo (t)</t>
  </si>
  <si>
    <t>Butane %</t>
  </si>
  <si>
    <t>Gazole %</t>
  </si>
  <si>
    <t>B1</t>
  </si>
  <si>
    <t>B2</t>
  </si>
  <si>
    <t>Traitement</t>
  </si>
  <si>
    <t>Néant</t>
  </si>
  <si>
    <t>Réformage</t>
  </si>
  <si>
    <t>Capacité (t)</t>
  </si>
  <si>
    <t>Coût €/t</t>
  </si>
  <si>
    <t>Demande</t>
  </si>
  <si>
    <t>Caractéristiques</t>
  </si>
  <si>
    <t>Butane</t>
  </si>
  <si>
    <t>Gazole</t>
  </si>
  <si>
    <t>Indice d'octane</t>
  </si>
  <si>
    <t>Tension de vapeur</t>
  </si>
  <si>
    <t>Volatilité</t>
  </si>
  <si>
    <t>Soufre %</t>
  </si>
  <si>
    <t>Qté conso (t)</t>
  </si>
  <si>
    <t>C5-Raffinerie : distillation de pétroles bruts.</t>
  </si>
  <si>
    <t>Fabriqué</t>
  </si>
  <si>
    <t>Coût total</t>
  </si>
  <si>
    <t>Total utilisé</t>
  </si>
  <si>
    <t>Total distillé</t>
  </si>
  <si>
    <t>Butane (t)</t>
  </si>
  <si>
    <t>Gazole (t)</t>
  </si>
  <si>
    <t>Naphta %</t>
  </si>
  <si>
    <t>Résidu %</t>
  </si>
  <si>
    <t>Naphta (t)</t>
  </si>
  <si>
    <t>Résidu (t)</t>
  </si>
  <si>
    <t xml:space="preserve">Essence </t>
  </si>
  <si>
    <t>Naphta</t>
  </si>
  <si>
    <t>Résidu</t>
  </si>
  <si>
    <t>Diesel</t>
  </si>
  <si>
    <t>Fioul</t>
  </si>
  <si>
    <t>Désulfurer</t>
  </si>
  <si>
    <t>Craquer</t>
  </si>
  <si>
    <t>Essence</t>
  </si>
  <si>
    <t>Butane bouteilles</t>
  </si>
  <si>
    <t>£</t>
  </si>
  <si>
    <t>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</si>
</sst>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4" fontId="0" fillId="2" borderId="1" xfId="0" applyNumberFormat="1" applyFill="1" applyBorder="1" applyAlignment="1">
      <alignment horizontal="right"/>
    </xf>
    <xf numFmtId="3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2" xfId="0" applyBorder="1"/>
    <xf numFmtId="0" fontId="0" fillId="0" borderId="3" xfId="0" applyBorder="1"/>
    <xf numFmtId="2" fontId="0" fillId="0" borderId="1" xfId="0" applyNumberFormat="1" applyBorder="1" applyAlignment="1">
      <alignment horizontal="right"/>
    </xf>
    <xf numFmtId="2" fontId="0" fillId="2" borderId="1" xfId="0" applyNumberFormat="1" applyFill="1" applyBorder="1"/>
    <xf numFmtId="4" fontId="0" fillId="2" borderId="1" xfId="0" applyNumberFormat="1" applyFill="1" applyBorder="1" applyAlignment="1">
      <alignment horizontal="right"/>
    </xf>
    <xf numFmtId="2" fontId="0" fillId="3" borderId="1" xfId="0" applyNumberFormat="1" applyFill="1" applyBorder="1"/>
    <xf numFmtId="0" fontId="0" fillId="3" borderId="1" xfId="0" applyNumberFormat="1" applyFill="1" applyBorder="1"/>
    <xf numFmtId="2" fontId="2" fillId="0" borderId="1" xfId="0" applyNumberFormat="1" applyFont="1" applyBorder="1" applyAlignment="1">
      <alignment horizontal="center"/>
    </xf>
    <xf numFmtId="4" fontId="0" fillId="2" borderId="1" xfId="0" applyNumberFormat="1" applyFont="1" applyFill="1" applyBorder="1" applyAlignment="1">
      <alignment horizontal="right"/>
    </xf>
    <xf numFmtId="4" fontId="0" fillId="4" borderId="1" xfId="0" applyNumberFormat="1" applyFill="1" applyBorder="1" applyAlignment="1">
      <alignment horizontal="center"/>
    </xf>
    <xf numFmtId="4" fontId="0" fillId="4" borderId="1" xfId="0" applyNumberFormat="1" applyFill="1" applyBorder="1" applyAlignment="1">
      <alignment horizontal="right"/>
    </xf>
    <xf numFmtId="4" fontId="0" fillId="2" borderId="1" xfId="0" applyNumberFormat="1" applyFill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3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4" fontId="3" fillId="5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L28"/>
  <sheetViews>
    <sheetView tabSelected="1" zoomScaleNormal="100" workbookViewId="0">
      <selection activeCell="S30" sqref="S30"/>
    </sheetView>
  </sheetViews>
  <sheetFormatPr baseColWidth="10" defaultRowHeight="15" x14ac:dyDescent="0.25"/>
  <cols>
    <col min="1" max="1" width="6.28515625" customWidth="1"/>
    <col min="2" max="2" width="12.42578125" customWidth="1"/>
    <col min="3" max="3" width="11" customWidth="1"/>
    <col min="4" max="5" width="11.140625" customWidth="1"/>
    <col min="6" max="6" width="10.42578125" customWidth="1"/>
    <col min="7" max="7" width="7" customWidth="1"/>
    <col min="8" max="8" width="3.42578125" customWidth="1"/>
    <col min="9" max="9" width="5.85546875" customWidth="1"/>
    <col min="10" max="10" width="5.28515625" customWidth="1"/>
    <col min="11" max="11" width="3.42578125" customWidth="1"/>
    <col min="12" max="12" width="5.28515625" customWidth="1"/>
  </cols>
  <sheetData>
    <row r="1" spans="1:12" ht="26.25" x14ac:dyDescent="0.4">
      <c r="A1" s="2" t="s">
        <v>20</v>
      </c>
    </row>
    <row r="3" spans="1:12" x14ac:dyDescent="0.25">
      <c r="A3" s="1" t="s">
        <v>0</v>
      </c>
      <c r="B3" s="5" t="s">
        <v>1</v>
      </c>
      <c r="C3" s="5" t="s">
        <v>2</v>
      </c>
      <c r="D3" s="5" t="s">
        <v>27</v>
      </c>
      <c r="E3" s="5" t="s">
        <v>3</v>
      </c>
      <c r="F3" s="5" t="s">
        <v>28</v>
      </c>
      <c r="G3" s="4"/>
    </row>
    <row r="4" spans="1:12" x14ac:dyDescent="0.25">
      <c r="A4" s="1" t="s">
        <v>4</v>
      </c>
      <c r="B4" s="8">
        <v>250000</v>
      </c>
      <c r="C4" s="5">
        <v>3</v>
      </c>
      <c r="D4" s="5">
        <v>15</v>
      </c>
      <c r="E4" s="5">
        <v>40</v>
      </c>
      <c r="F4" s="5">
        <v>15</v>
      </c>
      <c r="G4" s="4"/>
    </row>
    <row r="5" spans="1:12" x14ac:dyDescent="0.25">
      <c r="A5" s="1" t="s">
        <v>5</v>
      </c>
      <c r="B5" s="8">
        <v>500000</v>
      </c>
      <c r="C5" s="5">
        <v>5</v>
      </c>
      <c r="D5" s="5">
        <v>20</v>
      </c>
      <c r="E5" s="5">
        <v>35</v>
      </c>
      <c r="F5" s="5">
        <v>10</v>
      </c>
      <c r="G5" s="4"/>
    </row>
    <row r="6" spans="1:12" x14ac:dyDescent="0.25">
      <c r="A6" s="29" t="s">
        <v>6</v>
      </c>
      <c r="B6" s="30"/>
      <c r="C6" s="5" t="s">
        <v>7</v>
      </c>
      <c r="D6" s="5" t="s">
        <v>8</v>
      </c>
      <c r="E6" s="5" t="s">
        <v>36</v>
      </c>
      <c r="F6" s="5" t="s">
        <v>37</v>
      </c>
      <c r="G6" s="4"/>
      <c r="K6" s="25"/>
      <c r="L6" s="25"/>
    </row>
    <row r="7" spans="1:12" x14ac:dyDescent="0.25">
      <c r="A7" s="10" t="s">
        <v>9</v>
      </c>
      <c r="B7" s="11"/>
      <c r="C7" s="8">
        <v>1000000</v>
      </c>
      <c r="D7" s="8">
        <v>30000</v>
      </c>
      <c r="E7" s="8">
        <v>40000</v>
      </c>
      <c r="F7" s="8">
        <v>50000</v>
      </c>
      <c r="G7" s="4"/>
    </row>
    <row r="8" spans="1:12" x14ac:dyDescent="0.25">
      <c r="A8" s="10" t="s">
        <v>10</v>
      </c>
      <c r="B8" s="11"/>
      <c r="C8" s="8">
        <v>0</v>
      </c>
      <c r="D8" s="8">
        <v>250</v>
      </c>
      <c r="E8" s="8">
        <v>450</v>
      </c>
      <c r="F8" s="8">
        <v>350</v>
      </c>
      <c r="G8" s="26" t="s">
        <v>11</v>
      </c>
      <c r="H8" s="26"/>
    </row>
    <row r="9" spans="1:12" x14ac:dyDescent="0.25">
      <c r="A9" s="10" t="s">
        <v>39</v>
      </c>
      <c r="B9" s="11"/>
      <c r="C9" s="8">
        <v>999999</v>
      </c>
      <c r="D9" s="8">
        <v>0</v>
      </c>
      <c r="E9" s="8">
        <v>0</v>
      </c>
      <c r="F9" s="8">
        <v>0</v>
      </c>
      <c r="G9" s="27">
        <v>20000</v>
      </c>
      <c r="H9" s="27"/>
    </row>
    <row r="10" spans="1:12" x14ac:dyDescent="0.25">
      <c r="A10" s="10" t="s">
        <v>38</v>
      </c>
      <c r="B10" s="11"/>
      <c r="C10" s="8">
        <v>999999</v>
      </c>
      <c r="D10" s="8">
        <v>999999</v>
      </c>
      <c r="E10" s="8">
        <v>0</v>
      </c>
      <c r="F10" s="8">
        <v>999999</v>
      </c>
      <c r="G10" s="27">
        <v>40000</v>
      </c>
      <c r="H10" s="27"/>
    </row>
    <row r="11" spans="1:12" x14ac:dyDescent="0.25">
      <c r="A11" s="10" t="s">
        <v>34</v>
      </c>
      <c r="B11" s="11"/>
      <c r="C11" s="8">
        <v>0</v>
      </c>
      <c r="D11" s="8">
        <v>0</v>
      </c>
      <c r="E11" s="8">
        <v>999999</v>
      </c>
      <c r="F11" s="8">
        <v>999999</v>
      </c>
      <c r="G11" s="27">
        <v>35000</v>
      </c>
      <c r="H11" s="27"/>
    </row>
    <row r="12" spans="1:12" x14ac:dyDescent="0.25">
      <c r="A12" s="10" t="s">
        <v>35</v>
      </c>
      <c r="B12" s="11"/>
      <c r="C12" s="8">
        <v>0</v>
      </c>
      <c r="D12" s="8">
        <v>0</v>
      </c>
      <c r="E12" s="8">
        <v>999999</v>
      </c>
      <c r="F12" s="8">
        <v>999999</v>
      </c>
      <c r="G12" s="27">
        <v>50000</v>
      </c>
      <c r="H12" s="27"/>
    </row>
    <row r="14" spans="1:12" x14ac:dyDescent="0.25">
      <c r="A14" s="10" t="s">
        <v>12</v>
      </c>
      <c r="B14" s="11"/>
      <c r="C14" s="5" t="s">
        <v>13</v>
      </c>
      <c r="D14" s="5" t="s">
        <v>32</v>
      </c>
      <c r="E14" s="5" t="s">
        <v>14</v>
      </c>
      <c r="F14" s="5" t="s">
        <v>33</v>
      </c>
      <c r="G14" s="22" t="s">
        <v>31</v>
      </c>
      <c r="H14" s="23"/>
      <c r="I14" s="24"/>
      <c r="J14" s="31" t="s">
        <v>34</v>
      </c>
      <c r="K14" s="32"/>
      <c r="L14" s="33"/>
    </row>
    <row r="15" spans="1:12" x14ac:dyDescent="0.25">
      <c r="A15" s="10" t="s">
        <v>15</v>
      </c>
      <c r="B15" s="11"/>
      <c r="C15" s="9">
        <v>120</v>
      </c>
      <c r="D15" s="9">
        <v>100</v>
      </c>
      <c r="E15" s="9"/>
      <c r="F15" s="9">
        <v>74</v>
      </c>
      <c r="G15" s="13">
        <f>SUMPRODUCT($C$26:$F$26,C15:F15)/$G$10</f>
        <v>101.50268336314849</v>
      </c>
      <c r="H15" s="17" t="s">
        <v>41</v>
      </c>
      <c r="I15" s="12">
        <v>94</v>
      </c>
      <c r="J15" s="1"/>
      <c r="K15" s="1"/>
      <c r="L15" s="16"/>
    </row>
    <row r="16" spans="1:12" x14ac:dyDescent="0.25">
      <c r="A16" s="10" t="s">
        <v>16</v>
      </c>
      <c r="B16" s="11"/>
      <c r="C16" s="9">
        <v>60</v>
      </c>
      <c r="D16" s="9">
        <v>2.6</v>
      </c>
      <c r="E16" s="9"/>
      <c r="F16" s="9">
        <v>4.0999999999999996</v>
      </c>
      <c r="G16" s="13">
        <f>SUMPRODUCT($C$26:$F$26,C16:F16)/$G$10</f>
        <v>12.699999999999994</v>
      </c>
      <c r="H16" s="17" t="s">
        <v>40</v>
      </c>
      <c r="I16" s="12">
        <v>12.7</v>
      </c>
      <c r="J16" s="1"/>
      <c r="K16" s="1"/>
      <c r="L16" s="16"/>
    </row>
    <row r="17" spans="1:12" x14ac:dyDescent="0.25">
      <c r="A17" s="10" t="s">
        <v>17</v>
      </c>
      <c r="B17" s="11"/>
      <c r="C17" s="9">
        <v>105</v>
      </c>
      <c r="D17" s="9">
        <v>3</v>
      </c>
      <c r="E17" s="9"/>
      <c r="F17" s="9">
        <v>12</v>
      </c>
      <c r="G17" s="13">
        <f>SUMPRODUCT($C$26:$F$26,C17:F17)/$G$10</f>
        <v>21.429338103756699</v>
      </c>
      <c r="H17" s="17" t="s">
        <v>41</v>
      </c>
      <c r="I17" s="12">
        <v>17</v>
      </c>
      <c r="J17" s="1"/>
      <c r="K17" s="1"/>
      <c r="L17" s="16"/>
    </row>
    <row r="18" spans="1:12" x14ac:dyDescent="0.25">
      <c r="A18" s="10" t="s">
        <v>18</v>
      </c>
      <c r="B18" s="11"/>
      <c r="C18" s="9"/>
      <c r="D18" s="9"/>
      <c r="E18" s="9">
        <v>0.3</v>
      </c>
      <c r="F18" s="9">
        <v>1.2</v>
      </c>
      <c r="G18" s="3"/>
      <c r="H18" s="9"/>
      <c r="I18" s="15"/>
      <c r="J18" s="13">
        <f>SUMPRODUCT(C27:F27,C18:F18)/G11</f>
        <v>0.3</v>
      </c>
      <c r="K18" s="17" t="s">
        <v>40</v>
      </c>
      <c r="L18" s="15">
        <v>0.5</v>
      </c>
    </row>
    <row r="20" spans="1:12" x14ac:dyDescent="0.25">
      <c r="A20" s="1" t="s">
        <v>0</v>
      </c>
      <c r="B20" s="1" t="s">
        <v>19</v>
      </c>
      <c r="C20" s="5" t="s">
        <v>25</v>
      </c>
      <c r="D20" s="5" t="s">
        <v>29</v>
      </c>
      <c r="E20" s="5" t="s">
        <v>26</v>
      </c>
      <c r="F20" s="5" t="s">
        <v>30</v>
      </c>
      <c r="G20" s="6"/>
      <c r="H20" s="28" t="s">
        <v>22</v>
      </c>
      <c r="I20" s="28"/>
      <c r="J20" s="28"/>
    </row>
    <row r="21" spans="1:12" x14ac:dyDescent="0.25">
      <c r="A21" s="1" t="s">
        <v>4</v>
      </c>
      <c r="B21" s="19">
        <v>250000</v>
      </c>
      <c r="C21" s="7">
        <f t="shared" ref="C21:F22" si="0">$B21*C4/100</f>
        <v>7500</v>
      </c>
      <c r="D21" s="18">
        <f t="shared" si="0"/>
        <v>37500</v>
      </c>
      <c r="E21" s="14">
        <f t="shared" si="0"/>
        <v>100000</v>
      </c>
      <c r="F21" s="14">
        <f t="shared" si="0"/>
        <v>37500</v>
      </c>
      <c r="G21" s="6"/>
      <c r="H21" s="34">
        <f>SUMPRODUCT(C24:F24,C8:F8)</f>
        <v>42118515.205724552</v>
      </c>
      <c r="I21" s="34"/>
      <c r="J21" s="34"/>
    </row>
    <row r="22" spans="1:12" x14ac:dyDescent="0.25">
      <c r="A22" s="1" t="s">
        <v>5</v>
      </c>
      <c r="B22" s="19">
        <v>389177.10196779959</v>
      </c>
      <c r="C22" s="14">
        <f t="shared" si="0"/>
        <v>19458.855098389977</v>
      </c>
      <c r="D22" s="18">
        <f t="shared" si="0"/>
        <v>77835.420393559907</v>
      </c>
      <c r="E22" s="14">
        <f t="shared" si="0"/>
        <v>136211.98568872985</v>
      </c>
      <c r="F22" s="14">
        <f t="shared" si="0"/>
        <v>38917.710196779954</v>
      </c>
      <c r="G22" s="6"/>
    </row>
    <row r="23" spans="1:12" x14ac:dyDescent="0.25">
      <c r="A23" s="10" t="s">
        <v>24</v>
      </c>
      <c r="B23" s="11"/>
      <c r="C23" s="7">
        <f>C21+C22</f>
        <v>26958.855098389977</v>
      </c>
      <c r="D23" s="18">
        <f>D21+D22</f>
        <v>115335.42039355991</v>
      </c>
      <c r="E23" s="7">
        <f>E21+E22</f>
        <v>236211.98568872985</v>
      </c>
      <c r="F23" s="7">
        <f>F21+F22</f>
        <v>76417.710196779954</v>
      </c>
      <c r="G23" s="6"/>
    </row>
    <row r="24" spans="1:12" x14ac:dyDescent="0.25">
      <c r="A24" s="10" t="s">
        <v>23</v>
      </c>
      <c r="B24" s="11"/>
      <c r="C24" s="7">
        <f>SUM(C25:C28)</f>
        <v>26958.855098389977</v>
      </c>
      <c r="D24" s="18">
        <f>SUM(D25:D28)</f>
        <v>30000</v>
      </c>
      <c r="E24" s="7">
        <f>SUM(E25:E28)</f>
        <v>38041.144901610118</v>
      </c>
      <c r="F24" s="7">
        <f>SUM(F25:F28)</f>
        <v>49999.999999999993</v>
      </c>
      <c r="G24" s="26" t="s">
        <v>21</v>
      </c>
      <c r="H24" s="26"/>
    </row>
    <row r="25" spans="1:12" x14ac:dyDescent="0.25">
      <c r="A25" s="10" t="s">
        <v>39</v>
      </c>
      <c r="B25" s="11"/>
      <c r="C25" s="20">
        <v>20000</v>
      </c>
      <c r="D25" s="20">
        <v>0</v>
      </c>
      <c r="E25" s="20">
        <v>0</v>
      </c>
      <c r="F25" s="20">
        <v>0</v>
      </c>
      <c r="G25" s="21">
        <f>SUM(C25:F25)</f>
        <v>20000</v>
      </c>
      <c r="H25" s="21"/>
    </row>
    <row r="26" spans="1:12" x14ac:dyDescent="0.25">
      <c r="A26" s="10" t="s">
        <v>38</v>
      </c>
      <c r="B26" s="11"/>
      <c r="C26" s="20">
        <v>6958.8550983899777</v>
      </c>
      <c r="D26" s="20">
        <v>30000</v>
      </c>
      <c r="E26" s="20">
        <v>0</v>
      </c>
      <c r="F26" s="20">
        <v>3041.1449016100319</v>
      </c>
      <c r="G26" s="21">
        <f>SUM(C26:F26)</f>
        <v>40000.000000000007</v>
      </c>
      <c r="H26" s="21"/>
    </row>
    <row r="27" spans="1:12" x14ac:dyDescent="0.25">
      <c r="A27" s="10" t="s">
        <v>34</v>
      </c>
      <c r="B27" s="11"/>
      <c r="C27" s="20">
        <v>0</v>
      </c>
      <c r="D27" s="20">
        <v>0</v>
      </c>
      <c r="E27" s="20">
        <v>35000</v>
      </c>
      <c r="F27" s="20">
        <v>0</v>
      </c>
      <c r="G27" s="21">
        <f>SUM(C27:F27)</f>
        <v>35000</v>
      </c>
      <c r="H27" s="21"/>
    </row>
    <row r="28" spans="1:12" x14ac:dyDescent="0.25">
      <c r="A28" s="10" t="s">
        <v>35</v>
      </c>
      <c r="B28" s="11"/>
      <c r="C28" s="20">
        <v>0</v>
      </c>
      <c r="D28" s="20">
        <v>0</v>
      </c>
      <c r="E28" s="20">
        <v>3041.1449016101187</v>
      </c>
      <c r="F28" s="20">
        <v>46958.855098389962</v>
      </c>
      <c r="G28" s="21">
        <f>SUM(C28:F28)</f>
        <v>50000.00000000008</v>
      </c>
      <c r="H28" s="21"/>
    </row>
  </sheetData>
  <mergeCells count="16">
    <mergeCell ref="A6:B6"/>
    <mergeCell ref="J14:L14"/>
    <mergeCell ref="G12:H12"/>
    <mergeCell ref="G24:H24"/>
    <mergeCell ref="G11:H11"/>
    <mergeCell ref="H21:J21"/>
    <mergeCell ref="K6:L6"/>
    <mergeCell ref="G8:H8"/>
    <mergeCell ref="G9:H9"/>
    <mergeCell ref="G10:H10"/>
    <mergeCell ref="H20:J20"/>
    <mergeCell ref="G25:H25"/>
    <mergeCell ref="G26:H26"/>
    <mergeCell ref="G27:H27"/>
    <mergeCell ref="G28:H28"/>
    <mergeCell ref="G1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2010-01-24T21:10:30Z</dcterms:created>
  <dcterms:modified xsi:type="dcterms:W3CDTF">2010-11-15T13:46:19Z</dcterms:modified>
</cp:coreProperties>
</file>